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Parish Council\2024 2025\Meeting Reports\Dec 3rd 24\"/>
    </mc:Choice>
  </mc:AlternateContent>
  <xr:revisionPtr revIDLastSave="0" documentId="8_{B4CB10A1-CD23-40C6-A347-C67677A1F9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-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6" i="10" l="1"/>
  <c r="AC27" i="10"/>
  <c r="H25" i="10"/>
  <c r="H26" i="10"/>
  <c r="S17" i="10" l="1"/>
  <c r="S30" i="10" s="1"/>
  <c r="K32" i="10"/>
  <c r="H30" i="10"/>
  <c r="I30" i="10"/>
  <c r="J30" i="10"/>
  <c r="K30" i="10"/>
  <c r="L30" i="10"/>
  <c r="M30" i="10"/>
  <c r="N30" i="10"/>
  <c r="O30" i="10"/>
  <c r="P30" i="10"/>
  <c r="Q30" i="10"/>
  <c r="R30" i="10"/>
  <c r="T30" i="10"/>
  <c r="U30" i="10"/>
  <c r="V30" i="10"/>
  <c r="W30" i="10"/>
  <c r="X30" i="10"/>
  <c r="Y30" i="10"/>
  <c r="Z30" i="10"/>
  <c r="G30" i="10"/>
  <c r="F30" i="10"/>
  <c r="D30" i="10"/>
  <c r="AC16" i="10"/>
  <c r="AC17" i="10"/>
  <c r="AC18" i="10"/>
  <c r="AC19" i="10"/>
  <c r="AC20" i="10"/>
  <c r="AC21" i="10"/>
  <c r="AC22" i="10"/>
  <c r="AC23" i="10"/>
  <c r="AC24" i="10"/>
  <c r="AC25" i="10"/>
  <c r="AC11" i="10"/>
  <c r="AC12" i="10"/>
  <c r="AC13" i="10"/>
  <c r="AC14" i="10"/>
  <c r="AC15" i="10"/>
  <c r="AC8" i="10"/>
  <c r="AC9" i="10"/>
  <c r="AC10" i="10"/>
  <c r="AC7" i="10"/>
  <c r="AB7" i="10"/>
  <c r="Z32" i="10"/>
  <c r="X32" i="10"/>
  <c r="AC29" i="10" l="1"/>
  <c r="AC30" i="10"/>
  <c r="AB18" i="10" l="1"/>
  <c r="AB19" i="10"/>
  <c r="AB20" i="10"/>
  <c r="AB21" i="10"/>
  <c r="AB22" i="10"/>
  <c r="AB23" i="10"/>
  <c r="AB24" i="10"/>
  <c r="AB25" i="10"/>
  <c r="AB26" i="10"/>
  <c r="M32" i="10" l="1"/>
  <c r="N32" i="10"/>
  <c r="O32" i="10"/>
  <c r="P32" i="10"/>
  <c r="Q32" i="10"/>
  <c r="R32" i="10"/>
  <c r="S32" i="10"/>
  <c r="T32" i="10"/>
  <c r="U32" i="10"/>
  <c r="V32" i="10"/>
  <c r="W32" i="10"/>
  <c r="Y32" i="10"/>
  <c r="I32" i="10"/>
  <c r="J32" i="10" l="1"/>
  <c r="L32" i="10"/>
  <c r="AB27" i="10" l="1"/>
  <c r="H32" i="10"/>
  <c r="G32" i="10"/>
  <c r="F32" i="10"/>
  <c r="AB9" i="10" l="1"/>
  <c r="AB10" i="10"/>
  <c r="AB11" i="10"/>
  <c r="AB12" i="10"/>
  <c r="AB13" i="10"/>
  <c r="AB14" i="10"/>
  <c r="AB15" i="10"/>
  <c r="AB16" i="10"/>
  <c r="AB17" i="10"/>
  <c r="AB29" i="10" s="1"/>
  <c r="AB8" i="10"/>
  <c r="AB5" i="10" l="1"/>
  <c r="AB32" i="10" l="1"/>
  <c r="AB30" i="10"/>
  <c r="AB33" i="10" l="1"/>
</calcChain>
</file>

<file path=xl/sharedStrings.xml><?xml version="1.0" encoding="utf-8"?>
<sst xmlns="http://schemas.openxmlformats.org/spreadsheetml/2006/main" count="52" uniqueCount="46">
  <si>
    <t>Item</t>
  </si>
  <si>
    <t>Insurance</t>
  </si>
  <si>
    <t>Audit Fees</t>
  </si>
  <si>
    <t>Newsletter</t>
  </si>
  <si>
    <t>Room Hire</t>
  </si>
  <si>
    <t>Maintenance</t>
  </si>
  <si>
    <t>Defibrillator</t>
  </si>
  <si>
    <t>Date of Cheque</t>
  </si>
  <si>
    <t>Training</t>
  </si>
  <si>
    <t>Budget Head</t>
  </si>
  <si>
    <t>Ref</t>
  </si>
  <si>
    <t>CALC sub</t>
  </si>
  <si>
    <t>Clerk's Expenses</t>
  </si>
  <si>
    <t>Councillor Expenses</t>
  </si>
  <si>
    <t>Donations &amp; Grants</t>
  </si>
  <si>
    <t>ICO</t>
  </si>
  <si>
    <t>Website</t>
  </si>
  <si>
    <t>Total spend YTD</t>
  </si>
  <si>
    <r>
      <t>Budget remaining (</t>
    </r>
    <r>
      <rPr>
        <sz val="10"/>
        <color rgb="FFFF0000"/>
        <rFont val="Arial"/>
        <family val="2"/>
      </rPr>
      <t>overspend</t>
    </r>
    <r>
      <rPr>
        <sz val="10"/>
        <color theme="1"/>
        <rFont val="Arial"/>
        <family val="2"/>
      </rPr>
      <t>)</t>
    </r>
  </si>
  <si>
    <t>Cheque No.</t>
  </si>
  <si>
    <t>Total Budget</t>
  </si>
  <si>
    <t>Parish Plan</t>
  </si>
  <si>
    <t>Staff Salary (inc hol pay)</t>
  </si>
  <si>
    <t>CALC</t>
  </si>
  <si>
    <t>The Gather</t>
  </si>
  <si>
    <t>Staff Salary Overtime</t>
  </si>
  <si>
    <t>Contingency</t>
  </si>
  <si>
    <t>Election Costs</t>
  </si>
  <si>
    <t>Village Enhancement</t>
  </si>
  <si>
    <t>Office Costs</t>
  </si>
  <si>
    <t>Village Events</t>
  </si>
  <si>
    <t>Palmer - Hedge</t>
  </si>
  <si>
    <t>VAT</t>
  </si>
  <si>
    <t>Total Nett</t>
  </si>
  <si>
    <t>Total Gross</t>
  </si>
  <si>
    <t>Coltman - Exp</t>
  </si>
  <si>
    <t>Coltman - o/time</t>
  </si>
  <si>
    <t>HMRC - PAYE</t>
  </si>
  <si>
    <t>Goodger - Audit</t>
  </si>
  <si>
    <t>LDSC - Grant</t>
  </si>
  <si>
    <t>ST Marys - Grant</t>
  </si>
  <si>
    <t>Coltman - exp</t>
  </si>
  <si>
    <t>Coltman - Salary</t>
  </si>
  <si>
    <t>Clear Insurance</t>
  </si>
  <si>
    <t>TEEC</t>
  </si>
  <si>
    <t>J Coltman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</si>
</sst>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;[Red]&quot;£&quot;#,##0.00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4" fontId="3" fillId="0" borderId="1" xfId="0" applyNumberFormat="1" applyFont="1" applyBorder="1"/>
    <xf numFmtId="0" fontId="3" fillId="0" borderId="1" xfId="0" applyFont="1" applyBorder="1"/>
    <xf numFmtId="49" fontId="4" fillId="0" borderId="1" xfId="0" applyNumberFormat="1" applyFont="1" applyBorder="1"/>
    <xf numFmtId="4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44" fontId="1" fillId="0" borderId="1" xfId="0" applyNumberFormat="1" applyFont="1" applyBorder="1"/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/>
    <xf numFmtId="14" fontId="3" fillId="0" borderId="0" xfId="0" applyNumberFormat="1" applyFont="1"/>
    <xf numFmtId="44" fontId="3" fillId="0" borderId="1" xfId="0" applyNumberFormat="1" applyFont="1" applyBorder="1" applyAlignment="1">
      <alignment horizontal="left"/>
    </xf>
    <xf numFmtId="44" fontId="3" fillId="0" borderId="1" xfId="0" applyNumberFormat="1" applyFont="1" applyBorder="1" applyProtection="1">
      <protection locked="0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wrapText="1"/>
    </xf>
    <xf numFmtId="165" fontId="3" fillId="0" borderId="0" xfId="0" applyNumberFormat="1" applyFont="1"/>
    <xf numFmtId="44" fontId="3" fillId="0" borderId="1" xfId="1" applyFont="1" applyBorder="1"/>
    <xf numFmtId="44" fontId="3" fillId="0" borderId="0" xfId="1" applyFont="1"/>
    <xf numFmtId="166" fontId="3" fillId="0" borderId="1" xfId="1" applyNumberFormat="1" applyFont="1" applyBorder="1"/>
    <xf numFmtId="166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32</xdr:row>
      <xdr:rowOff>0</xdr:rowOff>
    </xdr:from>
    <xdr:ext cx="1047750" cy="1333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39CAF5-994A-447E-AE10-C8D293F83590}"/>
            </a:ext>
          </a:extLst>
        </xdr:cNvPr>
        <xdr:cNvSpPr txBox="1"/>
      </xdr:nvSpPr>
      <xdr:spPr>
        <a:xfrm flipV="1">
          <a:off x="3095625" y="13944600"/>
          <a:ext cx="10477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BA5-AD7C-4AF3-9BED-9C970FF17A70}">
  <sheetPr>
    <pageSetUpPr fitToPage="1"/>
  </sheetPr>
  <dimension ref="A1:AD33"/>
  <sheetViews>
    <sheetView tabSelected="1" topLeftCell="A8" workbookViewId="0">
      <selection activeCell="AA28" sqref="AA28"/>
    </sheetView>
  </sheetViews>
  <sheetFormatPr defaultColWidth="9.109375" defaultRowHeight="13.2" x14ac:dyDescent="0.25"/>
  <cols>
    <col min="1" max="1" width="12.88671875" style="18" customWidth="1"/>
    <col min="2" max="2" width="10.33203125" style="1" customWidth="1"/>
    <col min="3" max="3" width="16.88671875" style="2" customWidth="1"/>
    <col min="4" max="4" width="12.5546875" style="2" customWidth="1"/>
    <col min="5" max="5" width="13.33203125" style="3" customWidth="1"/>
    <col min="6" max="7" width="10.88671875" style="4" customWidth="1"/>
    <col min="8" max="9" width="11.6640625" style="4" customWidth="1"/>
    <col min="10" max="11" width="10" style="4" customWidth="1"/>
    <col min="12" max="12" width="11.33203125" style="4" customWidth="1"/>
    <col min="13" max="13" width="9.109375" style="4"/>
    <col min="14" max="14" width="10.6640625" style="4" customWidth="1"/>
    <col min="15" max="16" width="10.44140625" style="4" bestFit="1" customWidth="1"/>
    <col min="17" max="18" width="9.109375" style="4"/>
    <col min="19" max="20" width="11.33203125" style="4" customWidth="1"/>
    <col min="21" max="21" width="9.109375" style="4"/>
    <col min="22" max="23" width="10.33203125" style="4" bestFit="1" customWidth="1"/>
    <col min="24" max="24" width="12.109375" style="4" customWidth="1"/>
    <col min="25" max="25" width="9.109375" style="4"/>
    <col min="26" max="26" width="9.5546875" style="4" customWidth="1"/>
    <col min="27" max="27" width="10.33203125" style="4" bestFit="1" customWidth="1"/>
    <col min="28" max="28" width="11.33203125" style="4" bestFit="1" customWidth="1"/>
    <col min="29" max="29" width="10.44140625" style="4" bestFit="1" customWidth="1"/>
    <col min="30" max="30" width="11.33203125" style="4" bestFit="1" customWidth="1"/>
    <col min="31" max="16384" width="9.109375" style="4"/>
  </cols>
  <sheetData>
    <row r="1" spans="1:29" ht="26.4" x14ac:dyDescent="0.25">
      <c r="A1" s="16" t="s">
        <v>7</v>
      </c>
      <c r="B1" s="6" t="s">
        <v>19</v>
      </c>
      <c r="C1" s="7" t="s">
        <v>0</v>
      </c>
      <c r="D1" s="7" t="s">
        <v>10</v>
      </c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9" x14ac:dyDescent="0.25">
      <c r="A2" s="16"/>
      <c r="B2" s="6"/>
      <c r="C2" s="11"/>
      <c r="D2" s="7"/>
      <c r="E2" s="12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9" s="5" customFormat="1" ht="26.4" x14ac:dyDescent="0.25">
      <c r="A3" s="16"/>
      <c r="B3" s="6"/>
      <c r="C3" s="13"/>
      <c r="D3" s="8"/>
      <c r="E3" s="6" t="s">
        <v>9</v>
      </c>
      <c r="F3" s="6" t="s">
        <v>2</v>
      </c>
      <c r="G3" s="6" t="s">
        <v>11</v>
      </c>
      <c r="H3" s="6" t="s">
        <v>22</v>
      </c>
      <c r="I3" s="6" t="s">
        <v>25</v>
      </c>
      <c r="J3" s="6" t="s">
        <v>12</v>
      </c>
      <c r="K3" s="6" t="s">
        <v>29</v>
      </c>
      <c r="L3" s="6" t="s">
        <v>26</v>
      </c>
      <c r="M3" s="6" t="s">
        <v>13</v>
      </c>
      <c r="N3" s="6" t="s">
        <v>6</v>
      </c>
      <c r="O3" s="6" t="s">
        <v>14</v>
      </c>
      <c r="P3" s="6" t="s">
        <v>27</v>
      </c>
      <c r="Q3" s="6" t="s">
        <v>15</v>
      </c>
      <c r="R3" s="6" t="s">
        <v>1</v>
      </c>
      <c r="S3" s="6" t="s">
        <v>5</v>
      </c>
      <c r="T3" s="6" t="s">
        <v>21</v>
      </c>
      <c r="U3" s="6" t="s">
        <v>4</v>
      </c>
      <c r="V3" s="6" t="s">
        <v>30</v>
      </c>
      <c r="W3" s="6" t="s">
        <v>8</v>
      </c>
      <c r="X3" s="6" t="s">
        <v>28</v>
      </c>
      <c r="Y3" s="6" t="s">
        <v>16</v>
      </c>
      <c r="Z3" s="6" t="s">
        <v>3</v>
      </c>
      <c r="AB3" s="5" t="s">
        <v>33</v>
      </c>
      <c r="AC3" s="5" t="s">
        <v>34</v>
      </c>
    </row>
    <row r="4" spans="1:29" x14ac:dyDescent="0.25">
      <c r="A4" s="17"/>
      <c r="B4" s="14"/>
      <c r="C4" s="8"/>
      <c r="D4" s="7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9" s="3" customFormat="1" x14ac:dyDescent="0.25">
      <c r="A5" s="17"/>
      <c r="B5" s="9"/>
      <c r="C5" s="9"/>
      <c r="D5" s="9"/>
      <c r="E5" s="19" t="s">
        <v>20</v>
      </c>
      <c r="F5" s="9">
        <v>50</v>
      </c>
      <c r="G5" s="9">
        <v>180</v>
      </c>
      <c r="H5" s="9">
        <v>3360</v>
      </c>
      <c r="I5" s="9">
        <v>1500</v>
      </c>
      <c r="J5" s="9">
        <v>200</v>
      </c>
      <c r="K5" s="9">
        <v>200</v>
      </c>
      <c r="L5" s="9">
        <v>1500</v>
      </c>
      <c r="M5" s="9">
        <v>75</v>
      </c>
      <c r="N5" s="9">
        <v>300</v>
      </c>
      <c r="O5" s="9">
        <v>1000</v>
      </c>
      <c r="P5" s="9">
        <v>500</v>
      </c>
      <c r="Q5" s="9">
        <v>40</v>
      </c>
      <c r="R5" s="9">
        <v>600</v>
      </c>
      <c r="S5" s="9">
        <v>1500</v>
      </c>
      <c r="T5" s="9">
        <v>1000</v>
      </c>
      <c r="U5" s="9">
        <v>250</v>
      </c>
      <c r="V5" s="9">
        <v>1500</v>
      </c>
      <c r="W5" s="9">
        <v>250</v>
      </c>
      <c r="X5" s="9">
        <v>500</v>
      </c>
      <c r="Y5" s="9">
        <v>300</v>
      </c>
      <c r="Z5" s="9">
        <v>150</v>
      </c>
      <c r="AB5" s="3">
        <f>SUM(F5:AA5)</f>
        <v>14955</v>
      </c>
    </row>
    <row r="6" spans="1:29" s="3" customFormat="1" x14ac:dyDescent="0.25">
      <c r="A6" s="17"/>
      <c r="B6" s="9"/>
      <c r="C6" s="9"/>
      <c r="D6" s="9" t="s">
        <v>32</v>
      </c>
      <c r="E6" s="1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x14ac:dyDescent="0.25">
      <c r="A7" s="17">
        <v>45433</v>
      </c>
      <c r="B7" s="10">
        <v>706</v>
      </c>
      <c r="C7" s="7" t="s">
        <v>23</v>
      </c>
      <c r="D7" s="26"/>
      <c r="E7" s="9"/>
      <c r="F7" s="10"/>
      <c r="G7" s="24">
        <v>179.53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B7" s="25">
        <f t="shared" ref="AB7:AB27" si="0">SUM(F7:Z7)</f>
        <v>179.53</v>
      </c>
      <c r="AC7" s="3">
        <f>SUM(D7:Z7)</f>
        <v>179.53</v>
      </c>
    </row>
    <row r="8" spans="1:29" x14ac:dyDescent="0.25">
      <c r="A8" s="17">
        <v>45433</v>
      </c>
      <c r="B8" s="10">
        <v>707</v>
      </c>
      <c r="C8" s="7" t="s">
        <v>15</v>
      </c>
      <c r="D8" s="26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4">
        <v>40</v>
      </c>
      <c r="R8" s="10"/>
      <c r="S8" s="10"/>
      <c r="T8" s="10"/>
      <c r="U8" s="10"/>
      <c r="V8" s="10"/>
      <c r="W8" s="10"/>
      <c r="X8" s="10"/>
      <c r="Y8" s="10"/>
      <c r="Z8" s="10"/>
      <c r="AB8" s="3">
        <f t="shared" si="0"/>
        <v>40</v>
      </c>
      <c r="AC8" s="3">
        <f t="shared" ref="AC8:AC27" si="1">SUM(D8:Z8)</f>
        <v>40</v>
      </c>
    </row>
    <row r="9" spans="1:29" x14ac:dyDescent="0.25">
      <c r="A9" s="17">
        <v>45433</v>
      </c>
      <c r="B9" s="10">
        <v>708</v>
      </c>
      <c r="C9" s="7" t="s">
        <v>24</v>
      </c>
      <c r="D9" s="26">
        <v>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>
        <v>25</v>
      </c>
      <c r="V9" s="9"/>
      <c r="W9" s="9"/>
      <c r="X9" s="9"/>
      <c r="Y9" s="9"/>
      <c r="Z9" s="9"/>
      <c r="AB9" s="3">
        <f t="shared" si="0"/>
        <v>25</v>
      </c>
      <c r="AC9" s="3">
        <f t="shared" si="1"/>
        <v>30</v>
      </c>
    </row>
    <row r="10" spans="1:29" x14ac:dyDescent="0.25">
      <c r="A10" s="17">
        <v>45433</v>
      </c>
      <c r="B10" s="10">
        <v>709</v>
      </c>
      <c r="C10" s="7" t="s">
        <v>31</v>
      </c>
      <c r="D10" s="26">
        <v>60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>
        <v>300</v>
      </c>
      <c r="T10" s="9"/>
      <c r="U10" s="9"/>
      <c r="V10" s="9"/>
      <c r="W10" s="9"/>
      <c r="X10" s="9"/>
      <c r="Y10" s="9"/>
      <c r="Z10" s="9"/>
      <c r="AB10" s="3">
        <f t="shared" si="0"/>
        <v>300</v>
      </c>
      <c r="AC10" s="3">
        <f t="shared" si="1"/>
        <v>360</v>
      </c>
    </row>
    <row r="11" spans="1:29" x14ac:dyDescent="0.25">
      <c r="A11" s="17">
        <v>45433</v>
      </c>
      <c r="B11" s="10">
        <v>710</v>
      </c>
      <c r="C11" s="7" t="s">
        <v>35</v>
      </c>
      <c r="D11" s="26"/>
      <c r="E11" s="9"/>
      <c r="F11" s="9"/>
      <c r="G11" s="15"/>
      <c r="H11" s="9"/>
      <c r="I11" s="9"/>
      <c r="J11" s="9">
        <v>25.4</v>
      </c>
      <c r="K11" s="9">
        <v>2.1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B11" s="3">
        <f t="shared" si="0"/>
        <v>27.5</v>
      </c>
      <c r="AC11" s="3">
        <f t="shared" si="1"/>
        <v>27.5</v>
      </c>
    </row>
    <row r="12" spans="1:29" x14ac:dyDescent="0.25">
      <c r="A12" s="17">
        <v>45433</v>
      </c>
      <c r="B12" s="10">
        <v>711</v>
      </c>
      <c r="C12" s="7" t="s">
        <v>36</v>
      </c>
      <c r="D12" s="26"/>
      <c r="E12" s="9"/>
      <c r="F12" s="9"/>
      <c r="G12" s="9"/>
      <c r="H12" s="9"/>
      <c r="I12" s="9">
        <v>829.42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B12" s="3">
        <f t="shared" si="0"/>
        <v>829.42</v>
      </c>
      <c r="AC12" s="3">
        <f t="shared" si="1"/>
        <v>829.42</v>
      </c>
    </row>
    <row r="13" spans="1:29" x14ac:dyDescent="0.25">
      <c r="A13" s="17">
        <v>45433</v>
      </c>
      <c r="B13" s="10">
        <v>712</v>
      </c>
      <c r="C13" s="7" t="s">
        <v>37</v>
      </c>
      <c r="D13" s="26"/>
      <c r="E13" s="9"/>
      <c r="F13" s="9"/>
      <c r="G13" s="9"/>
      <c r="H13" s="9"/>
      <c r="I13" s="9">
        <v>207.2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B13" s="3">
        <f t="shared" si="0"/>
        <v>207.2</v>
      </c>
      <c r="AC13" s="3">
        <f t="shared" si="1"/>
        <v>207.2</v>
      </c>
    </row>
    <row r="14" spans="1:29" x14ac:dyDescent="0.25">
      <c r="A14" s="17">
        <v>45433</v>
      </c>
      <c r="B14" s="10">
        <v>713</v>
      </c>
      <c r="C14" s="7" t="s">
        <v>38</v>
      </c>
      <c r="D14" s="26"/>
      <c r="E14" s="9"/>
      <c r="F14" s="9">
        <v>50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B14" s="3">
        <f t="shared" si="0"/>
        <v>50</v>
      </c>
      <c r="AC14" s="3">
        <f t="shared" si="1"/>
        <v>50</v>
      </c>
    </row>
    <row r="15" spans="1:29" x14ac:dyDescent="0.25">
      <c r="A15" s="17">
        <v>45433</v>
      </c>
      <c r="B15" s="10">
        <v>714</v>
      </c>
      <c r="C15" s="7" t="s">
        <v>39</v>
      </c>
      <c r="D15" s="26"/>
      <c r="E15" s="9"/>
      <c r="F15" s="9"/>
      <c r="G15" s="9"/>
      <c r="H15" s="9"/>
      <c r="I15" s="9"/>
      <c r="J15" s="9"/>
      <c r="K15" s="9"/>
      <c r="L15" s="9"/>
      <c r="M15" s="9"/>
      <c r="N15" s="9"/>
      <c r="O15" s="9">
        <v>400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B15" s="3">
        <f t="shared" si="0"/>
        <v>400</v>
      </c>
      <c r="AC15" s="3">
        <f t="shared" si="1"/>
        <v>400</v>
      </c>
    </row>
    <row r="16" spans="1:29" x14ac:dyDescent="0.25">
      <c r="A16" s="17">
        <v>45433</v>
      </c>
      <c r="B16" s="10">
        <v>715</v>
      </c>
      <c r="C16" s="7" t="s">
        <v>40</v>
      </c>
      <c r="D16" s="26"/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550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B16" s="3">
        <f t="shared" si="0"/>
        <v>550</v>
      </c>
      <c r="AC16" s="3">
        <f t="shared" si="1"/>
        <v>550</v>
      </c>
    </row>
    <row r="17" spans="1:30" x14ac:dyDescent="0.25">
      <c r="A17" s="17">
        <v>45489</v>
      </c>
      <c r="B17" s="10">
        <v>716</v>
      </c>
      <c r="C17" s="7" t="s">
        <v>41</v>
      </c>
      <c r="D17" s="26">
        <v>6.42</v>
      </c>
      <c r="E17" s="9"/>
      <c r="F17" s="9"/>
      <c r="G17" s="9"/>
      <c r="H17" s="9"/>
      <c r="I17" s="9"/>
      <c r="J17" s="9">
        <v>28.55</v>
      </c>
      <c r="K17" s="9"/>
      <c r="L17" s="9"/>
      <c r="M17" s="9"/>
      <c r="N17" s="9"/>
      <c r="O17" s="9"/>
      <c r="P17" s="9"/>
      <c r="Q17" s="9"/>
      <c r="R17" s="9"/>
      <c r="S17" s="9">
        <f>15.81+16.3</f>
        <v>32.11</v>
      </c>
      <c r="T17" s="9"/>
      <c r="U17" s="9"/>
      <c r="V17" s="9"/>
      <c r="W17" s="9"/>
      <c r="X17" s="9"/>
      <c r="Y17" s="9"/>
      <c r="Z17" s="9"/>
      <c r="AB17" s="3">
        <f t="shared" si="0"/>
        <v>60.66</v>
      </c>
      <c r="AC17" s="3">
        <f t="shared" si="1"/>
        <v>67.08</v>
      </c>
    </row>
    <row r="18" spans="1:30" x14ac:dyDescent="0.25">
      <c r="A18" s="17">
        <v>45489</v>
      </c>
      <c r="B18" s="10">
        <v>717</v>
      </c>
      <c r="C18" s="7" t="s">
        <v>42</v>
      </c>
      <c r="D18" s="26"/>
      <c r="E18" s="9"/>
      <c r="F18" s="9"/>
      <c r="G18" s="9"/>
      <c r="H18" s="9">
        <v>642.61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B18" s="3">
        <f t="shared" si="0"/>
        <v>642.61</v>
      </c>
      <c r="AC18" s="3">
        <f t="shared" si="1"/>
        <v>642.61</v>
      </c>
    </row>
    <row r="19" spans="1:30" x14ac:dyDescent="0.25">
      <c r="A19" s="17">
        <v>45489</v>
      </c>
      <c r="B19" s="10">
        <v>718</v>
      </c>
      <c r="C19" s="7" t="s">
        <v>37</v>
      </c>
      <c r="D19" s="26"/>
      <c r="E19" s="9"/>
      <c r="F19" s="9"/>
      <c r="G19" s="9"/>
      <c r="H19" s="9">
        <v>160.6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B19" s="3">
        <f t="shared" si="0"/>
        <v>160.6</v>
      </c>
      <c r="AC19" s="3">
        <f t="shared" si="1"/>
        <v>160.6</v>
      </c>
    </row>
    <row r="20" spans="1:30" x14ac:dyDescent="0.25">
      <c r="A20" s="17">
        <v>45489</v>
      </c>
      <c r="B20" s="10">
        <v>719</v>
      </c>
      <c r="C20" s="7" t="s">
        <v>24</v>
      </c>
      <c r="D20" s="26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>
        <v>50</v>
      </c>
      <c r="V20" s="9"/>
      <c r="W20" s="9"/>
      <c r="X20" s="9"/>
      <c r="Y20" s="9"/>
      <c r="Z20" s="9"/>
      <c r="AB20" s="3">
        <f t="shared" si="0"/>
        <v>50</v>
      </c>
      <c r="AC20" s="3">
        <f t="shared" si="1"/>
        <v>60</v>
      </c>
    </row>
    <row r="21" spans="1:30" x14ac:dyDescent="0.25">
      <c r="A21" s="17">
        <v>45489</v>
      </c>
      <c r="B21" s="10">
        <v>720</v>
      </c>
      <c r="C21" s="7" t="s">
        <v>43</v>
      </c>
      <c r="D21" s="27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448.08</v>
      </c>
      <c r="S21" s="9"/>
      <c r="T21" s="9"/>
      <c r="U21" s="9"/>
      <c r="V21" s="9"/>
      <c r="W21" s="9"/>
      <c r="X21" s="9"/>
      <c r="Y21" s="9"/>
      <c r="Z21" s="9"/>
      <c r="AB21" s="3">
        <f t="shared" si="0"/>
        <v>448.08</v>
      </c>
      <c r="AC21" s="3">
        <f t="shared" si="1"/>
        <v>448.08</v>
      </c>
    </row>
    <row r="22" spans="1:30" x14ac:dyDescent="0.25">
      <c r="A22" s="17">
        <v>45629</v>
      </c>
      <c r="B22" s="10">
        <v>721</v>
      </c>
      <c r="C22" s="7" t="s">
        <v>24</v>
      </c>
      <c r="D22" s="26">
        <v>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v>25</v>
      </c>
      <c r="V22" s="9"/>
      <c r="W22" s="9"/>
      <c r="X22" s="9"/>
      <c r="Y22" s="9"/>
      <c r="Z22" s="9"/>
      <c r="AB22" s="3">
        <f t="shared" si="0"/>
        <v>25</v>
      </c>
      <c r="AC22" s="3">
        <f t="shared" si="1"/>
        <v>30</v>
      </c>
    </row>
    <row r="23" spans="1:30" x14ac:dyDescent="0.25">
      <c r="A23" s="17">
        <v>45629</v>
      </c>
      <c r="B23" s="10">
        <v>722</v>
      </c>
      <c r="C23" s="7" t="s">
        <v>44</v>
      </c>
      <c r="D23" s="27">
        <v>32.4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161.99</v>
      </c>
      <c r="Z23" s="9"/>
      <c r="AB23" s="3">
        <f t="shared" si="0"/>
        <v>161.99</v>
      </c>
      <c r="AC23" s="3">
        <f t="shared" si="1"/>
        <v>194.39000000000001</v>
      </c>
    </row>
    <row r="24" spans="1:30" x14ac:dyDescent="0.25">
      <c r="A24" s="17">
        <v>45629</v>
      </c>
      <c r="B24" s="10">
        <v>723</v>
      </c>
      <c r="C24" s="7" t="s">
        <v>45</v>
      </c>
      <c r="D24" s="27">
        <v>10.4</v>
      </c>
      <c r="E24" s="9"/>
      <c r="F24" s="9"/>
      <c r="G24" s="9"/>
      <c r="H24" s="9"/>
      <c r="I24" s="9"/>
      <c r="J24" s="9">
        <v>69.8</v>
      </c>
      <c r="K24" s="9">
        <v>12.2</v>
      </c>
      <c r="L24" s="9"/>
      <c r="M24" s="9"/>
      <c r="N24" s="9">
        <v>52</v>
      </c>
      <c r="O24" s="9">
        <v>25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B24" s="3">
        <f t="shared" si="0"/>
        <v>159</v>
      </c>
      <c r="AC24" s="3">
        <f t="shared" si="1"/>
        <v>169.4</v>
      </c>
    </row>
    <row r="25" spans="1:30" x14ac:dyDescent="0.25">
      <c r="A25" s="17">
        <v>45629</v>
      </c>
      <c r="B25" s="10">
        <v>724</v>
      </c>
      <c r="C25" s="7" t="s">
        <v>45</v>
      </c>
      <c r="D25" s="27"/>
      <c r="E25" s="9"/>
      <c r="F25" s="9"/>
      <c r="G25" s="9"/>
      <c r="H25" s="9">
        <f>1668.5-256.76</f>
        <v>1411.74</v>
      </c>
      <c r="I25" s="9">
        <v>256.76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B25" s="3">
        <f t="shared" si="0"/>
        <v>1668.5</v>
      </c>
      <c r="AC25" s="3">
        <f t="shared" si="1"/>
        <v>1668.5</v>
      </c>
    </row>
    <row r="26" spans="1:30" x14ac:dyDescent="0.25">
      <c r="A26" s="17">
        <v>45629</v>
      </c>
      <c r="B26" s="10">
        <v>725</v>
      </c>
      <c r="C26" s="7" t="s">
        <v>37</v>
      </c>
      <c r="D26" s="27"/>
      <c r="E26" s="9"/>
      <c r="F26" s="9"/>
      <c r="G26" s="9"/>
      <c r="H26" s="9">
        <f>417-64.19</f>
        <v>352.81</v>
      </c>
      <c r="I26" s="9">
        <v>64.19</v>
      </c>
      <c r="J26" s="9"/>
      <c r="K26" s="9"/>
      <c r="L26" s="9"/>
      <c r="M26" s="9"/>
      <c r="N26" s="20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B26" s="3">
        <f t="shared" si="0"/>
        <v>417</v>
      </c>
      <c r="AC26" s="3">
        <f t="shared" si="1"/>
        <v>417</v>
      </c>
    </row>
    <row r="27" spans="1:30" x14ac:dyDescent="0.25">
      <c r="A27" s="17"/>
      <c r="B27" s="10"/>
      <c r="C27" s="7"/>
      <c r="D27" s="2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B27" s="3">
        <f t="shared" si="0"/>
        <v>0</v>
      </c>
      <c r="AC27" s="3">
        <f t="shared" si="1"/>
        <v>0</v>
      </c>
    </row>
    <row r="28" spans="1:30" x14ac:dyDescent="0.25">
      <c r="A28" s="17"/>
      <c r="B28" s="10"/>
      <c r="C28" s="7"/>
      <c r="D28" s="2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B28" s="3"/>
    </row>
    <row r="29" spans="1:30" x14ac:dyDescent="0.25">
      <c r="A29" s="17"/>
      <c r="B29" s="14"/>
      <c r="C29" s="7"/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B29" s="3">
        <f>SUM(AB7:AB28)</f>
        <v>6402.0899999999992</v>
      </c>
      <c r="AC29" s="3">
        <f>SUM(AC7:AC28)</f>
        <v>6531.3099999999995</v>
      </c>
    </row>
    <row r="30" spans="1:30" x14ac:dyDescent="0.25">
      <c r="A30" s="17"/>
      <c r="B30" s="14"/>
      <c r="C30" s="7"/>
      <c r="D30" s="9">
        <f>SUM(D7:D29)</f>
        <v>129.22</v>
      </c>
      <c r="E30" s="9" t="s">
        <v>17</v>
      </c>
      <c r="F30" s="9">
        <f>SUM(F7:F27)</f>
        <v>50</v>
      </c>
      <c r="G30" s="9">
        <f>SUM(G7:G27)</f>
        <v>179.53</v>
      </c>
      <c r="H30" s="9">
        <f t="shared" ref="H30:Z30" si="2">SUM(H7:H27)</f>
        <v>2567.7599999999998</v>
      </c>
      <c r="I30" s="9">
        <f t="shared" si="2"/>
        <v>1357.57</v>
      </c>
      <c r="J30" s="9">
        <f t="shared" si="2"/>
        <v>123.75</v>
      </c>
      <c r="K30" s="9">
        <f t="shared" si="2"/>
        <v>14.299999999999999</v>
      </c>
      <c r="L30" s="9">
        <f t="shared" si="2"/>
        <v>0</v>
      </c>
      <c r="M30" s="9">
        <f t="shared" si="2"/>
        <v>0</v>
      </c>
      <c r="N30" s="9">
        <f t="shared" si="2"/>
        <v>52</v>
      </c>
      <c r="O30" s="9">
        <f t="shared" si="2"/>
        <v>975</v>
      </c>
      <c r="P30" s="9">
        <f t="shared" si="2"/>
        <v>0</v>
      </c>
      <c r="Q30" s="9">
        <f t="shared" si="2"/>
        <v>40</v>
      </c>
      <c r="R30" s="9">
        <f t="shared" si="2"/>
        <v>448.08</v>
      </c>
      <c r="S30" s="9">
        <f t="shared" si="2"/>
        <v>332.11</v>
      </c>
      <c r="T30" s="9">
        <f t="shared" si="2"/>
        <v>0</v>
      </c>
      <c r="U30" s="9">
        <f t="shared" si="2"/>
        <v>100</v>
      </c>
      <c r="V30" s="9">
        <f t="shared" si="2"/>
        <v>0</v>
      </c>
      <c r="W30" s="9">
        <f t="shared" si="2"/>
        <v>0</v>
      </c>
      <c r="X30" s="9">
        <f t="shared" si="2"/>
        <v>0</v>
      </c>
      <c r="Y30" s="9">
        <f t="shared" si="2"/>
        <v>161.99</v>
      </c>
      <c r="Z30" s="9">
        <f t="shared" si="2"/>
        <v>0</v>
      </c>
      <c r="AA30" s="3"/>
      <c r="AB30" s="3">
        <f>SUM(F30:Z30)</f>
        <v>6402.0899999999992</v>
      </c>
      <c r="AC30" s="3">
        <f>SUM(D30:Z30)</f>
        <v>6531.3099999999995</v>
      </c>
      <c r="AD30" s="3"/>
    </row>
    <row r="31" spans="1:30" x14ac:dyDescent="0.25">
      <c r="A31" s="17"/>
      <c r="B31" s="14"/>
      <c r="C31" s="7"/>
      <c r="D31" s="7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30" s="23" customFormat="1" ht="39.6" x14ac:dyDescent="0.25">
      <c r="A32" s="21"/>
      <c r="B32" s="21"/>
      <c r="C32" s="21"/>
      <c r="D32" s="21"/>
      <c r="E32" s="22" t="s">
        <v>18</v>
      </c>
      <c r="F32" s="21">
        <f t="shared" ref="F32:Z32" si="3">F5-F30</f>
        <v>0</v>
      </c>
      <c r="G32" s="21">
        <f t="shared" si="3"/>
        <v>0.46999999999999886</v>
      </c>
      <c r="H32" s="21">
        <f t="shared" si="3"/>
        <v>792.24000000000024</v>
      </c>
      <c r="I32" s="21">
        <f t="shared" si="3"/>
        <v>142.43000000000006</v>
      </c>
      <c r="J32" s="21">
        <f t="shared" si="3"/>
        <v>76.25</v>
      </c>
      <c r="K32" s="21">
        <f t="shared" si="3"/>
        <v>185.7</v>
      </c>
      <c r="L32" s="21">
        <f t="shared" si="3"/>
        <v>1500</v>
      </c>
      <c r="M32" s="21">
        <f t="shared" si="3"/>
        <v>75</v>
      </c>
      <c r="N32" s="21">
        <f t="shared" si="3"/>
        <v>248</v>
      </c>
      <c r="O32" s="21">
        <f t="shared" si="3"/>
        <v>25</v>
      </c>
      <c r="P32" s="21">
        <f t="shared" si="3"/>
        <v>500</v>
      </c>
      <c r="Q32" s="21">
        <f t="shared" si="3"/>
        <v>0</v>
      </c>
      <c r="R32" s="21">
        <f t="shared" si="3"/>
        <v>151.92000000000002</v>
      </c>
      <c r="S32" s="21">
        <f t="shared" si="3"/>
        <v>1167.8899999999999</v>
      </c>
      <c r="T32" s="21">
        <f t="shared" si="3"/>
        <v>1000</v>
      </c>
      <c r="U32" s="21">
        <f t="shared" si="3"/>
        <v>150</v>
      </c>
      <c r="V32" s="21">
        <f t="shared" si="3"/>
        <v>1500</v>
      </c>
      <c r="W32" s="21">
        <f t="shared" si="3"/>
        <v>250</v>
      </c>
      <c r="X32" s="21">
        <f t="shared" si="3"/>
        <v>500</v>
      </c>
      <c r="Y32" s="21">
        <f t="shared" si="3"/>
        <v>138.01</v>
      </c>
      <c r="Z32" s="21">
        <f t="shared" si="3"/>
        <v>150</v>
      </c>
      <c r="AB32" s="23">
        <f>SUM(F32:AA32)</f>
        <v>8552.91</v>
      </c>
    </row>
    <row r="33" spans="28:28" x14ac:dyDescent="0.25">
      <c r="AB33" s="3">
        <f>SUM(AB30:AB32)</f>
        <v>14955</v>
      </c>
    </row>
  </sheetData>
  <phoneticPr fontId="2" type="noConversion"/>
  <printOptions gridLines="1"/>
  <pageMargins left="0.70866141732283472" right="0.70866141732283472" top="0.74803149606299213" bottom="0.74803149606299213" header="0.31496062992125984" footer="0.31496062992125984"/>
  <pageSetup paperSize="9" scale="41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Ennerdale Clerk</dc:creator>
  <cp:lastModifiedBy>Clerk EKPC</cp:lastModifiedBy>
  <cp:lastPrinted>2024-07-14T13:53:44Z</cp:lastPrinted>
  <dcterms:created xsi:type="dcterms:W3CDTF">2017-04-27T09:37:47Z</dcterms:created>
  <dcterms:modified xsi:type="dcterms:W3CDTF">2024-11-29T22:25:56Z</dcterms:modified>
</cp:coreProperties>
</file>